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GOSTO 2011" sheetId="1" r:id="rId1"/>
  </sheets>
  <definedNames>
    <definedName name="_xlnm.Print_Area" localSheetId="0">'AGOSTO 2011'!$A$1:$G$72</definedName>
  </definedNames>
  <calcPr fullCalcOnLoad="1"/>
</workbook>
</file>

<file path=xl/sharedStrings.xml><?xml version="1.0" encoding="utf-8"?>
<sst xmlns="http://schemas.openxmlformats.org/spreadsheetml/2006/main" count="43" uniqueCount="43">
  <si>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</si>
  <si>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</si>
  <si>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</si>
  <si>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</si>
  <si>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</si>
  <si>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</si>
  <si>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</si>
  <si>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</si>
  <si>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</si>
  <si>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</si>
  <si>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</si>
  <si>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</si>
  <si>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</si>
  <si>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</si>
  <si>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</si>
  <si>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</si>
  <si>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</si>
  <si>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</si>
  <si>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</si>
  <si>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</si>
  <si>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</si>
  <si>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</si>
  <si>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DEMONSTRATIVO CONTÁBIL - AGOSTO / 2011</t>
  </si>
  <si>
    <t>SALDO ANTERIOR + RECEITAS - DESPESAS + CH A COMPENSAR ( EM 31 / 08 / 2011 )</t>
  </si>
  <si>
    <t>Despesas Bancárias - mês 08 / 2011</t>
  </si>
  <si>
    <t>Pgto. Reembolso de empréstimo ADUF'S (ch 850346)</t>
  </si>
  <si>
    <t>Pgto. Instalação de software no PC ADUNEB (ch 850349)</t>
  </si>
  <si>
    <t>Pgto. postagens diversas (ch 850349)</t>
  </si>
  <si>
    <t>Pgto. confecção de faixas, panfletos e cartazes (ch 850349)</t>
  </si>
  <si>
    <t>Pgto. Ajuda de custo, Marcha para Brasília (ch 850351)</t>
  </si>
  <si>
    <t>Pgto. CONLUTAS - contribuição para congresso (ch 850351)</t>
  </si>
  <si>
    <t>Pgto. combustivel diretoria - Assembléia Geral (ch 850351)</t>
  </si>
  <si>
    <t>Pgto. cópias diversas (ch 850347 / 350)</t>
  </si>
  <si>
    <t>Pgto. diárias / reunião diretoria / Assembléia Geral (ch 850347 / 349 / 350 / 351)</t>
  </si>
  <si>
    <t>Pgto. alimentação /  reunião / plantão Diretoria / greve geral (ch 850347 / 349 / 350 / 351)</t>
  </si>
  <si>
    <t>Pgto. Assinatura Revista Carta Capital (ch 850352)</t>
  </si>
  <si>
    <t>Pgto. táxi reunião / plantão Diretoria (ch 850347 / 349 / 350 / 350 / 351 / 352)</t>
  </si>
  <si>
    <t>Pgto. Reparo da máquina de café expresso (ch 850352)</t>
  </si>
  <si>
    <t>Aquisição de material de consumo - greve geral (ch 850347 / 349 / 350 / 351 / 352)</t>
  </si>
  <si>
    <t>Pgto. passagens para reunião com diretoria / Assembléia Geral (ch 850347 / 349 / 350 / 351 / 352)</t>
  </si>
  <si>
    <t>Francisco Hilder M.  E Silva</t>
  </si>
  <si>
    <t>Diretor</t>
  </si>
  <si>
    <t>Pgto. referente apoio à APLB, eleições  (ch 850347)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</si>
</sst>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="90" zoomScaleNormal="90" zoomScalePageLayoutView="0" workbookViewId="0" topLeftCell="A1">
      <selection activeCell="B34" sqref="B3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1" t="s">
        <v>1</v>
      </c>
      <c r="B1" s="101"/>
      <c r="C1" s="101"/>
      <c r="D1" s="101"/>
      <c r="E1" s="101"/>
      <c r="F1" s="101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2" t="s">
        <v>22</v>
      </c>
      <c r="B3" s="102"/>
      <c r="C3" s="102"/>
      <c r="D3" s="102"/>
      <c r="E3" s="102"/>
      <c r="F3" s="102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82476.26000000001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433.54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25952.72</v>
      </c>
      <c r="H8" s="68"/>
      <c r="I8" s="3"/>
      <c r="J8" s="3"/>
    </row>
    <row r="9" spans="1:10" ht="12.75">
      <c r="A9" s="75"/>
      <c r="B9" s="76" t="s">
        <v>14</v>
      </c>
      <c r="C9" s="76"/>
      <c r="D9" s="76"/>
      <c r="E9" s="77"/>
      <c r="F9" s="85">
        <v>56090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SUM(F12:F13)</f>
        <v>21787.85</v>
      </c>
      <c r="G11" s="33"/>
      <c r="H11" s="68"/>
      <c r="I11" s="3"/>
      <c r="J11" s="3"/>
    </row>
    <row r="12" spans="1:10" ht="12.75">
      <c r="A12" s="79"/>
      <c r="B12" s="80" t="s">
        <v>21</v>
      </c>
      <c r="C12" s="2"/>
      <c r="D12" s="2"/>
      <c r="E12" s="90"/>
      <c r="F12" s="92">
        <f>21140.59</f>
        <v>21140.59</v>
      </c>
      <c r="G12" s="33"/>
      <c r="H12" s="69"/>
      <c r="I12" s="3"/>
      <c r="J12" s="3"/>
    </row>
    <row r="13" spans="1:14" ht="12.75">
      <c r="A13" s="75"/>
      <c r="B13" s="82" t="s">
        <v>15</v>
      </c>
      <c r="C13" s="7"/>
      <c r="D13" s="7"/>
      <c r="E13" s="91"/>
      <c r="F13" s="57">
        <f>174.26+473</f>
        <v>647.26</v>
      </c>
      <c r="G13" s="33"/>
      <c r="H13" s="69"/>
      <c r="I13" s="3"/>
      <c r="J13" s="3"/>
      <c r="N13" s="36"/>
    </row>
    <row r="14" spans="1:14" ht="12.75">
      <c r="A14" s="42"/>
      <c r="B14" s="42"/>
      <c r="C14" s="42"/>
      <c r="D14" s="42"/>
      <c r="E14" s="43"/>
      <c r="F14" s="36"/>
      <c r="H14" s="68"/>
      <c r="I14" s="3"/>
      <c r="J14" s="3"/>
      <c r="N14" s="36"/>
    </row>
    <row r="15" spans="1:14" ht="12.75">
      <c r="A15" s="37" t="s">
        <v>4</v>
      </c>
      <c r="B15" s="38"/>
      <c r="C15" s="38"/>
      <c r="D15" s="38"/>
      <c r="E15" s="39"/>
      <c r="F15" s="40">
        <f>+F6+F11</f>
        <v>104264.11000000002</v>
      </c>
      <c r="H15" s="68"/>
      <c r="I15" s="3"/>
      <c r="J15" s="3"/>
      <c r="N15" s="36"/>
    </row>
    <row r="16" spans="1:14" ht="12.75">
      <c r="A16" s="41"/>
      <c r="B16" s="41"/>
      <c r="C16" s="42"/>
      <c r="D16" s="42"/>
      <c r="E16" s="43"/>
      <c r="F16" s="36"/>
      <c r="H16" s="68"/>
      <c r="I16" s="3"/>
      <c r="J16" s="3"/>
      <c r="N16" s="36"/>
    </row>
    <row r="17" spans="1:15" ht="11.25" customHeight="1">
      <c r="A17" s="42"/>
      <c r="B17" s="42"/>
      <c r="C17" s="42"/>
      <c r="D17" s="42"/>
      <c r="E17" s="44"/>
      <c r="F17" s="43"/>
      <c r="G17" s="45" t="s">
        <v>5</v>
      </c>
      <c r="H17" s="68"/>
      <c r="I17" s="3"/>
      <c r="J17" s="3"/>
      <c r="N17" s="97"/>
      <c r="O17" s="98"/>
    </row>
    <row r="18" spans="1:10" ht="15" customHeight="1">
      <c r="A18" s="18" t="s">
        <v>6</v>
      </c>
      <c r="B18" s="46"/>
      <c r="C18" s="46"/>
      <c r="D18" s="46"/>
      <c r="E18" s="46" t="s">
        <v>7</v>
      </c>
      <c r="F18" s="35">
        <f>F19+F43+F31</f>
        <v>20997.32</v>
      </c>
      <c r="G18" s="47">
        <f>F$18/F$11</f>
        <v>0.9637169339792592</v>
      </c>
      <c r="H18" s="70"/>
      <c r="I18" s="3"/>
      <c r="J18" s="3"/>
    </row>
    <row r="19" spans="1:10" ht="15.75" customHeight="1">
      <c r="A19" s="11" t="s">
        <v>16</v>
      </c>
      <c r="B19" s="48"/>
      <c r="C19" s="48"/>
      <c r="D19" s="48"/>
      <c r="E19" s="49"/>
      <c r="F19" s="50">
        <f>SUM(F20:F29)</f>
        <v>6123.320000000001</v>
      </c>
      <c r="G19" s="47">
        <f>F$19/F$11</f>
        <v>0.28104287481325607</v>
      </c>
      <c r="H19" s="68"/>
      <c r="I19" s="3"/>
      <c r="J19" s="3"/>
    </row>
    <row r="20" spans="1:10" ht="6" customHeight="1">
      <c r="A20" s="51"/>
      <c r="B20" s="3"/>
      <c r="C20" s="3"/>
      <c r="D20" s="3"/>
      <c r="E20" s="52"/>
      <c r="F20" s="53"/>
      <c r="G20" s="54"/>
      <c r="H20" s="69"/>
      <c r="I20" s="3"/>
      <c r="J20" s="3"/>
    </row>
    <row r="21" spans="1:10" ht="12.75">
      <c r="A21" s="51"/>
      <c r="B21" s="95" t="s">
        <v>25</v>
      </c>
      <c r="C21" s="3"/>
      <c r="D21" s="3"/>
      <c r="E21" s="52"/>
      <c r="F21" s="53">
        <v>5000</v>
      </c>
      <c r="G21" s="54"/>
      <c r="H21" s="69"/>
      <c r="I21" s="3"/>
      <c r="J21" s="3"/>
    </row>
    <row r="22" spans="1:10" ht="15.75" customHeight="1">
      <c r="A22" s="51"/>
      <c r="B22" s="55" t="s">
        <v>32</v>
      </c>
      <c r="C22" s="3"/>
      <c r="D22" s="3"/>
      <c r="E22" s="52"/>
      <c r="F22" s="53">
        <f>40+13+20+15</f>
        <v>88</v>
      </c>
      <c r="G22" s="54"/>
      <c r="H22" s="69"/>
      <c r="I22" s="55"/>
      <c r="J22" s="3"/>
    </row>
    <row r="23" spans="1:10" ht="15.75" customHeight="1">
      <c r="A23" s="51"/>
      <c r="B23" s="55" t="s">
        <v>38</v>
      </c>
      <c r="C23" s="3"/>
      <c r="D23" s="3"/>
      <c r="E23" s="52"/>
      <c r="F23" s="53">
        <f>15.46+46.54+24.4+64.26+18+28.1+56.19+75+11.97+50.35</f>
        <v>390.2700000000001</v>
      </c>
      <c r="G23" s="54"/>
      <c r="H23" s="69"/>
      <c r="I23" s="55"/>
      <c r="J23" s="3"/>
    </row>
    <row r="24" spans="1:10" ht="15.75" customHeight="1">
      <c r="A24" s="51"/>
      <c r="B24" s="55" t="s">
        <v>35</v>
      </c>
      <c r="C24" s="3"/>
      <c r="D24" s="3"/>
      <c r="E24" s="52"/>
      <c r="F24" s="96">
        <f>270.7</f>
        <v>270.7</v>
      </c>
      <c r="G24" s="54"/>
      <c r="H24" s="69"/>
      <c r="I24" s="55"/>
      <c r="J24" s="3"/>
    </row>
    <row r="25" spans="1:10" ht="15.75" customHeight="1">
      <c r="A25" s="51"/>
      <c r="B25" s="55" t="s">
        <v>37</v>
      </c>
      <c r="C25" s="3"/>
      <c r="D25" s="3"/>
      <c r="E25" s="52"/>
      <c r="F25" s="96">
        <f>80</f>
        <v>80</v>
      </c>
      <c r="G25" s="54"/>
      <c r="H25" s="69"/>
      <c r="I25" s="55"/>
      <c r="J25" s="3"/>
    </row>
    <row r="26" spans="1:10" ht="15.75" customHeight="1">
      <c r="A26" s="51"/>
      <c r="B26" s="55" t="s">
        <v>26</v>
      </c>
      <c r="C26" s="3"/>
      <c r="D26" s="3"/>
      <c r="E26" s="52"/>
      <c r="F26" s="96">
        <f>50</f>
        <v>50</v>
      </c>
      <c r="G26" s="54"/>
      <c r="H26" s="69"/>
      <c r="I26" s="55"/>
      <c r="J26" s="3"/>
    </row>
    <row r="27" spans="1:10" ht="15.75" customHeight="1">
      <c r="A27" s="51"/>
      <c r="B27" s="55" t="s">
        <v>27</v>
      </c>
      <c r="C27" s="3"/>
      <c r="D27" s="3"/>
      <c r="E27" s="52"/>
      <c r="F27" s="96">
        <f>4.35</f>
        <v>4.35</v>
      </c>
      <c r="G27" s="54"/>
      <c r="H27" s="69"/>
      <c r="I27" s="55"/>
      <c r="J27" s="3"/>
    </row>
    <row r="28" spans="1:10" ht="15.75" customHeight="1">
      <c r="A28" s="51"/>
      <c r="B28" s="55" t="s">
        <v>28</v>
      </c>
      <c r="C28" s="3"/>
      <c r="D28" s="3"/>
      <c r="E28" s="52"/>
      <c r="F28" s="78">
        <f>240</f>
        <v>240</v>
      </c>
      <c r="G28" s="54"/>
      <c r="H28" s="69"/>
      <c r="I28" s="95"/>
      <c r="J28" s="3"/>
    </row>
    <row r="29" spans="1:10" ht="5.25" customHeight="1">
      <c r="A29" s="6"/>
      <c r="B29" s="93"/>
      <c r="C29" s="7"/>
      <c r="D29" s="7"/>
      <c r="E29" s="56"/>
      <c r="F29" s="57"/>
      <c r="G29" s="8"/>
      <c r="H29" s="71"/>
      <c r="I29" s="3"/>
      <c r="J29" s="3"/>
    </row>
    <row r="30" spans="6:9" s="3" customFormat="1" ht="12.75">
      <c r="F30" s="9"/>
      <c r="G30" s="10"/>
      <c r="H30" s="71"/>
      <c r="I30" s="95"/>
    </row>
    <row r="31" spans="1:10" ht="15.75" customHeight="1">
      <c r="A31" s="11" t="s">
        <v>17</v>
      </c>
      <c r="B31" s="48"/>
      <c r="C31" s="48"/>
      <c r="D31" s="48"/>
      <c r="E31" s="48"/>
      <c r="F31" s="50">
        <f>SUM(F32:F41)</f>
        <v>16051.130000000001</v>
      </c>
      <c r="G31" s="58">
        <f>F$31/F$11</f>
        <v>0.7367009594797101</v>
      </c>
      <c r="H31" s="68"/>
      <c r="I31" s="95"/>
      <c r="J31" s="3"/>
    </row>
    <row r="32" spans="1:8" s="3" customFormat="1" ht="3.75" customHeight="1">
      <c r="A32" s="59"/>
      <c r="B32" s="2"/>
      <c r="C32" s="2"/>
      <c r="D32" s="2"/>
      <c r="E32" s="60"/>
      <c r="F32" s="61"/>
      <c r="G32" s="62"/>
      <c r="H32" s="71"/>
    </row>
    <row r="33" spans="1:9" s="3" customFormat="1" ht="12.75" customHeight="1">
      <c r="A33" s="1"/>
      <c r="B33" s="55" t="s">
        <v>36</v>
      </c>
      <c r="E33" s="52"/>
      <c r="F33" s="78">
        <f>38+18+22+24+18+19.95+17.5+13+17.55+24+16+16+20+22.65+14.25+20+19.6+220+30+15+16+13+28+17+25+26+15+16+25+26+20+15+31+21.08+0.96+28.7+45+21+45+16.65+70+16</f>
        <v>1142.8900000000003</v>
      </c>
      <c r="G33" s="4"/>
      <c r="H33" s="71"/>
      <c r="I33" s="95"/>
    </row>
    <row r="34" spans="1:9" s="3" customFormat="1" ht="12.75" customHeight="1">
      <c r="A34" s="1"/>
      <c r="B34" s="55" t="s">
        <v>42</v>
      </c>
      <c r="E34" s="52"/>
      <c r="F34" s="78">
        <v>300</v>
      </c>
      <c r="G34" s="4"/>
      <c r="H34" s="71"/>
      <c r="I34" s="95"/>
    </row>
    <row r="35" spans="1:9" s="3" customFormat="1" ht="12.75" customHeight="1">
      <c r="A35" s="1"/>
      <c r="B35" s="55" t="s">
        <v>29</v>
      </c>
      <c r="E35" s="52"/>
      <c r="F35" s="78">
        <f>1000</f>
        <v>1000</v>
      </c>
      <c r="G35" s="4"/>
      <c r="H35" s="71"/>
      <c r="I35" s="95"/>
    </row>
    <row r="36" spans="1:9" s="3" customFormat="1" ht="12.75" customHeight="1">
      <c r="A36" s="1"/>
      <c r="B36" s="55" t="s">
        <v>30</v>
      </c>
      <c r="E36" s="52"/>
      <c r="F36" s="78">
        <f>500</f>
        <v>500</v>
      </c>
      <c r="G36" s="4"/>
      <c r="H36" s="71"/>
      <c r="I36" s="95"/>
    </row>
    <row r="37" spans="1:9" s="3" customFormat="1" ht="12.75" customHeight="1">
      <c r="A37" s="1"/>
      <c r="B37" s="55" t="s">
        <v>34</v>
      </c>
      <c r="E37" s="52"/>
      <c r="F37" s="78">
        <f>27+24+24+26.44+86.35+30.5+19+9.72+12+21.84+9.35+13</f>
        <v>303.2</v>
      </c>
      <c r="G37" s="4"/>
      <c r="H37" s="71"/>
      <c r="I37" s="95"/>
    </row>
    <row r="38" spans="1:9" s="3" customFormat="1" ht="12.75" customHeight="1">
      <c r="A38" s="1"/>
      <c r="B38" s="55" t="s">
        <v>39</v>
      </c>
      <c r="E38" s="52"/>
      <c r="F38" s="78">
        <f>69+69+21.08+21.08+21+50+157.46+1+271+252+270.64+270.64+79.54+73.96+95+270.64+270.64+270.64+270.64+0.75+700+430+30+632.82+76+2300.4+2658.11+72</f>
        <v>9705.04</v>
      </c>
      <c r="G38" s="4"/>
      <c r="H38" s="71"/>
      <c r="I38" s="95"/>
    </row>
    <row r="39" spans="1:9" s="3" customFormat="1" ht="12.75">
      <c r="A39" s="1"/>
      <c r="B39" s="55" t="s">
        <v>33</v>
      </c>
      <c r="E39" s="52"/>
      <c r="F39" s="63">
        <f>80+80+240+80+240+80+80+160+400+160+500+400+80+80+240</f>
        <v>2900</v>
      </c>
      <c r="G39" s="4"/>
      <c r="H39" s="71"/>
      <c r="I39" s="95"/>
    </row>
    <row r="40" spans="1:8" s="3" customFormat="1" ht="12.75">
      <c r="A40" s="1"/>
      <c r="B40" s="55" t="s">
        <v>31</v>
      </c>
      <c r="E40" s="52"/>
      <c r="F40" s="63">
        <f>200</f>
        <v>200</v>
      </c>
      <c r="G40" s="4"/>
      <c r="H40" s="71"/>
    </row>
    <row r="41" spans="1:8" s="3" customFormat="1" ht="4.5" customHeight="1">
      <c r="A41" s="6"/>
      <c r="B41" s="7"/>
      <c r="C41" s="7"/>
      <c r="D41" s="7"/>
      <c r="E41" s="56"/>
      <c r="F41" s="64"/>
      <c r="G41" s="8"/>
      <c r="H41" s="71"/>
    </row>
    <row r="42" spans="6:8" s="3" customFormat="1" ht="12.75">
      <c r="F42" s="9"/>
      <c r="G42" s="10"/>
      <c r="H42" s="71"/>
    </row>
    <row r="43" spans="1:10" ht="15.75" customHeight="1">
      <c r="A43" s="11" t="s">
        <v>18</v>
      </c>
      <c r="B43" s="2"/>
      <c r="C43" s="48"/>
      <c r="D43" s="48"/>
      <c r="E43" s="48"/>
      <c r="F43" s="50">
        <f>SUM(F44:F46)</f>
        <v>-1177.13</v>
      </c>
      <c r="G43" s="47">
        <f>F$43/F$11</f>
        <v>-0.05402690031370696</v>
      </c>
      <c r="H43" s="68"/>
      <c r="I43" s="3"/>
      <c r="J43" s="3"/>
    </row>
    <row r="44" spans="1:10" ht="3" customHeight="1">
      <c r="A44" s="1"/>
      <c r="B44" s="2"/>
      <c r="C44" s="3"/>
      <c r="D44" s="3"/>
      <c r="E44" s="3"/>
      <c r="F44" s="20"/>
      <c r="G44" s="4"/>
      <c r="H44" s="71"/>
      <c r="I44" s="3"/>
      <c r="J44" s="3"/>
    </row>
    <row r="45" spans="1:10" ht="13.5" customHeight="1">
      <c r="A45" s="1"/>
      <c r="B45" s="3" t="s">
        <v>10</v>
      </c>
      <c r="C45" s="3"/>
      <c r="D45" s="3"/>
      <c r="E45" s="3"/>
      <c r="F45" s="20">
        <v>-1191.63</v>
      </c>
      <c r="G45" s="4"/>
      <c r="H45" s="71"/>
      <c r="I45" s="3"/>
      <c r="J45" s="3"/>
    </row>
    <row r="46" spans="1:10" ht="12.75">
      <c r="A46" s="6"/>
      <c r="B46" s="93" t="s">
        <v>24</v>
      </c>
      <c r="C46" s="7"/>
      <c r="D46" s="7"/>
      <c r="E46" s="7"/>
      <c r="F46" s="21">
        <f>9+5.5</f>
        <v>14.5</v>
      </c>
      <c r="G46" s="8"/>
      <c r="H46" s="71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71"/>
      <c r="I47" s="3"/>
      <c r="J47" s="3"/>
    </row>
    <row r="48" spans="1:12" ht="15.75" customHeight="1">
      <c r="A48" s="11" t="s">
        <v>23</v>
      </c>
      <c r="B48" s="12"/>
      <c r="C48" s="12"/>
      <c r="D48" s="12"/>
      <c r="E48" s="12"/>
      <c r="F48" s="13"/>
      <c r="G48" s="14">
        <f>F15-F18</f>
        <v>83266.79000000001</v>
      </c>
      <c r="H48" s="71"/>
      <c r="I48" s="3"/>
      <c r="J48" s="3"/>
      <c r="L48" s="98"/>
    </row>
    <row r="49" spans="1:10" ht="9" customHeight="1">
      <c r="A49" s="15"/>
      <c r="F49" s="16"/>
      <c r="G49" s="17"/>
      <c r="H49" s="71"/>
      <c r="I49" s="3"/>
      <c r="J49" s="3"/>
    </row>
    <row r="50" spans="1:12" ht="12.75">
      <c r="A50" s="79"/>
      <c r="B50" s="80" t="s">
        <v>12</v>
      </c>
      <c r="C50" s="80"/>
      <c r="D50" s="80"/>
      <c r="E50" s="80"/>
      <c r="F50" s="81"/>
      <c r="G50" s="84">
        <v>576.81</v>
      </c>
      <c r="H50" s="68"/>
      <c r="I50" s="3"/>
      <c r="J50" s="94">
        <f>G50+G51+G52</f>
        <v>83266.79000000001</v>
      </c>
      <c r="L50" s="98"/>
    </row>
    <row r="51" spans="1:10" ht="12.75">
      <c r="A51" s="51"/>
      <c r="B51" s="55" t="s">
        <v>20</v>
      </c>
      <c r="C51" s="55"/>
      <c r="D51" s="55"/>
      <c r="E51" s="55"/>
      <c r="F51" s="9"/>
      <c r="G51" s="99">
        <v>26126.98</v>
      </c>
      <c r="H51" s="68"/>
      <c r="I51" s="3"/>
      <c r="J51" s="94">
        <f>G48-J50</f>
        <v>0</v>
      </c>
    </row>
    <row r="52" spans="1:10" ht="12.75">
      <c r="A52" s="75"/>
      <c r="B52" s="82" t="s">
        <v>13</v>
      </c>
      <c r="C52" s="82"/>
      <c r="D52" s="82"/>
      <c r="E52" s="82"/>
      <c r="F52" s="83"/>
      <c r="G52" s="85">
        <v>56563</v>
      </c>
      <c r="H52" s="68"/>
      <c r="I52" s="3"/>
      <c r="J52" s="94"/>
    </row>
    <row r="53" spans="1:10" ht="27" customHeight="1">
      <c r="A53" s="18"/>
      <c r="B53" s="18"/>
      <c r="C53" s="18"/>
      <c r="D53" s="18"/>
      <c r="E53" s="18"/>
      <c r="F53" s="18"/>
      <c r="G53" s="19"/>
      <c r="H53" s="68"/>
      <c r="I53" s="3"/>
      <c r="J53" s="3"/>
    </row>
    <row r="54" spans="2:10" ht="43.5" customHeight="1">
      <c r="B54" s="103"/>
      <c r="C54" s="103"/>
      <c r="D54" s="65"/>
      <c r="E54" s="104"/>
      <c r="F54" s="103"/>
      <c r="H54" s="68"/>
      <c r="I54" s="3"/>
      <c r="J54" s="3"/>
    </row>
    <row r="55" spans="1:10" ht="12.75">
      <c r="A55" s="66"/>
      <c r="B55" s="100" t="s">
        <v>8</v>
      </c>
      <c r="C55" s="100"/>
      <c r="D55" s="65"/>
      <c r="E55" s="105" t="s">
        <v>40</v>
      </c>
      <c r="F55" s="100"/>
      <c r="H55" s="68"/>
      <c r="I55" s="3"/>
      <c r="J55" s="3"/>
    </row>
    <row r="56" spans="1:10" ht="12.75">
      <c r="A56" s="66"/>
      <c r="B56" s="100" t="s">
        <v>9</v>
      </c>
      <c r="C56" s="100"/>
      <c r="D56" s="65"/>
      <c r="E56" s="105" t="s">
        <v>41</v>
      </c>
      <c r="F56" s="100"/>
      <c r="H56" s="68"/>
      <c r="I56" s="3"/>
      <c r="J56" s="3"/>
    </row>
    <row r="57" spans="1:10" ht="12.75">
      <c r="A57" s="66"/>
      <c r="B57" s="66"/>
      <c r="C57" s="66"/>
      <c r="D57" s="66"/>
      <c r="E57" s="26"/>
      <c r="F57" s="26"/>
      <c r="H57" s="68"/>
      <c r="I57" s="3"/>
      <c r="J57" s="3"/>
    </row>
    <row r="58" spans="1:10" ht="12.75">
      <c r="A58" s="66"/>
      <c r="B58" s="66"/>
      <c r="C58" s="66"/>
      <c r="D58" s="66"/>
      <c r="E58" s="26"/>
      <c r="F58" s="26"/>
      <c r="H58" s="68"/>
      <c r="I58" s="3"/>
      <c r="J58" s="3"/>
    </row>
    <row r="59" spans="1:10" ht="12.75">
      <c r="A59" s="66"/>
      <c r="H59" s="68"/>
      <c r="I59" s="3"/>
      <c r="J59" s="3"/>
    </row>
    <row r="60" spans="1:10" ht="12.75">
      <c r="A60" s="66"/>
      <c r="H60" s="68"/>
      <c r="I60" s="3"/>
      <c r="J60" s="3"/>
    </row>
    <row r="61" spans="1:10" ht="12.75">
      <c r="A61" s="66"/>
      <c r="H61" s="68"/>
      <c r="I61" s="3"/>
      <c r="J61" s="3"/>
    </row>
    <row r="62" spans="1:10" ht="12.75">
      <c r="A62" s="66"/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</sheetData>
  <sheetProtection/>
  <mergeCells count="8">
    <mergeCell ref="B55:C55"/>
    <mergeCell ref="E55:F55"/>
    <mergeCell ref="B56:C56"/>
    <mergeCell ref="E56:F56"/>
    <mergeCell ref="A1:F1"/>
    <mergeCell ref="A3:F3"/>
    <mergeCell ref="B54:C54"/>
    <mergeCell ref="E54:F54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2011-11-09T03:44:27Z</cp:lastPrinted>
  <dcterms:created xsi:type="dcterms:W3CDTF">2006-10-01T22:06:14Z</dcterms:created>
  <dcterms:modified xsi:type="dcterms:W3CDTF">2013-02-04T17:18:32Z</dcterms:modified>
  <cp:category/>
  <cp:version/>
  <cp:contentType/>
  <cp:contentStatus/>
</cp:coreProperties>
</file>